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.milewska\Desktop\RR\"/>
    </mc:Choice>
  </mc:AlternateContent>
  <xr:revisionPtr revIDLastSave="0" documentId="8_{DA310B57-FD90-42F0-B13E-57B4C01684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6.10.2021" sheetId="2" r:id="rId1"/>
  </sheets>
  <definedNames>
    <definedName name="_xlnm.Print_Area" localSheetId="0">'26.10.2021'!$A$1:$D$87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" l="1"/>
  <c r="C12" i="2"/>
  <c r="D12" i="2" l="1"/>
  <c r="D84" i="2"/>
  <c r="C84" i="2"/>
  <c r="D81" i="2"/>
  <c r="C81" i="2"/>
  <c r="D76" i="2"/>
  <c r="C76" i="2"/>
  <c r="D71" i="2"/>
  <c r="D66" i="2" s="1"/>
  <c r="D65" i="2" s="1"/>
  <c r="C71" i="2"/>
  <c r="D67" i="2"/>
  <c r="C67" i="2"/>
  <c r="D62" i="2"/>
  <c r="D60" i="2" s="1"/>
  <c r="C60" i="2"/>
  <c r="D57" i="2"/>
  <c r="C57" i="2"/>
  <c r="D49" i="2"/>
  <c r="C49" i="2"/>
  <c r="D45" i="2"/>
  <c r="C45" i="2"/>
  <c r="D40" i="2"/>
  <c r="C40" i="2"/>
  <c r="D36" i="2"/>
  <c r="C36" i="2"/>
  <c r="D33" i="2"/>
  <c r="C33" i="2"/>
  <c r="D27" i="2"/>
  <c r="C27" i="2"/>
  <c r="D24" i="2"/>
  <c r="C24" i="2"/>
  <c r="D20" i="2"/>
  <c r="C20" i="2"/>
  <c r="D15" i="2"/>
  <c r="C15" i="2"/>
  <c r="C8" i="2"/>
  <c r="C7" i="2" s="1"/>
  <c r="D8" i="2"/>
  <c r="D4" i="2"/>
  <c r="C4" i="2"/>
  <c r="D32" i="2" l="1"/>
  <c r="D19" i="2" s="1"/>
  <c r="D18" i="2" s="1"/>
  <c r="C32" i="2"/>
  <c r="C19" i="2" s="1"/>
  <c r="C18" i="2" s="1"/>
  <c r="C52" i="2" s="1"/>
  <c r="C66" i="2"/>
  <c r="C65" i="2" s="1"/>
  <c r="C87" i="2" s="1"/>
  <c r="D7" i="2"/>
  <c r="D87" i="2"/>
  <c r="D52" i="2" l="1"/>
</calcChain>
</file>

<file path=xl/sharedStrings.xml><?xml version="1.0" encoding="utf-8"?>
<sst xmlns="http://schemas.openxmlformats.org/spreadsheetml/2006/main" count="172" uniqueCount="122">
  <si>
    <t>L.p.</t>
  </si>
  <si>
    <t>Wyszczególnienie</t>
  </si>
  <si>
    <t>1.</t>
  </si>
  <si>
    <t>2.</t>
  </si>
  <si>
    <t>3.</t>
  </si>
  <si>
    <t>4.</t>
  </si>
  <si>
    <t>I.</t>
  </si>
  <si>
    <t>ŚRODKI FINANSOWE NA POCZĄTEK ROKU</t>
  </si>
  <si>
    <t>II.</t>
  </si>
  <si>
    <t>PRZYCHODY OGÓŁEM</t>
  </si>
  <si>
    <t>Przychody z wpłat</t>
  </si>
  <si>
    <t>1.1</t>
  </si>
  <si>
    <t>składki rodziców (deklaracje)</t>
  </si>
  <si>
    <t>1.2</t>
  </si>
  <si>
    <t>darowizny od os. fizycznych, os. prawnych, instytucji i organiz., w tym. ubezp.</t>
  </si>
  <si>
    <t>1.3</t>
  </si>
  <si>
    <t>dotacje</t>
  </si>
  <si>
    <t>1.4</t>
  </si>
  <si>
    <t>wpłaty celowe</t>
  </si>
  <si>
    <t>1.4.2</t>
  </si>
  <si>
    <t>wycieczki, wymiany</t>
  </si>
  <si>
    <t>1.4.3</t>
  </si>
  <si>
    <t xml:space="preserve">inne </t>
  </si>
  <si>
    <t>Pozostałe przychody finansowe</t>
  </si>
  <si>
    <t>2.1</t>
  </si>
  <si>
    <t>Odsetki bankowe</t>
  </si>
  <si>
    <t>2.2</t>
  </si>
  <si>
    <t>Inne</t>
  </si>
  <si>
    <t>III.</t>
  </si>
  <si>
    <t>KOSZTY OGÓŁEM</t>
  </si>
  <si>
    <t>Koszty wg rodzajów</t>
  </si>
  <si>
    <t>4.1</t>
  </si>
  <si>
    <t>Pomoc finansowa dla uczniów</t>
  </si>
  <si>
    <t>4.1.1</t>
  </si>
  <si>
    <t>pomoc socjalna</t>
  </si>
  <si>
    <t>4.1.2</t>
  </si>
  <si>
    <t>dofinansowania wycieczek dla uczniów</t>
  </si>
  <si>
    <t>4.1.3</t>
  </si>
  <si>
    <t>inne dofinansowania</t>
  </si>
  <si>
    <t>4.2</t>
  </si>
  <si>
    <t>Wydatki celowe</t>
  </si>
  <si>
    <t>4.2.2</t>
  </si>
  <si>
    <t>4.2.3</t>
  </si>
  <si>
    <t>inne</t>
  </si>
  <si>
    <t>4.3</t>
  </si>
  <si>
    <t>Koszty związane z działalnością statutową szkoły</t>
  </si>
  <si>
    <t>4.3.1</t>
  </si>
  <si>
    <t>4.3.2</t>
  </si>
  <si>
    <t>książki do biblioteki</t>
  </si>
  <si>
    <t>4.3.3</t>
  </si>
  <si>
    <t>4.3.4</t>
  </si>
  <si>
    <t>pozostałe koszty</t>
  </si>
  <si>
    <t>4.4</t>
  </si>
  <si>
    <t>Dofinansowania</t>
  </si>
  <si>
    <t>4.4.1</t>
  </si>
  <si>
    <t>4-4-1-1</t>
  </si>
  <si>
    <t xml:space="preserve">  - Bale i imprezy</t>
  </si>
  <si>
    <t>4-4-1-2</t>
  </si>
  <si>
    <t xml:space="preserve">  - inne imprezy szkolne</t>
  </si>
  <si>
    <t>4.4.2</t>
  </si>
  <si>
    <t>- uroczystości szkolne</t>
  </si>
  <si>
    <t>4-4-2-1</t>
  </si>
  <si>
    <t xml:space="preserve">  - Dzień Nauczyciela</t>
  </si>
  <si>
    <t>4-4-2-2</t>
  </si>
  <si>
    <t xml:space="preserve">  - Dzień Dziecka</t>
  </si>
  <si>
    <t>4-4-2-3</t>
  </si>
  <si>
    <t xml:space="preserve">  - inne uroczystości szkolne</t>
  </si>
  <si>
    <t>4.4.3</t>
  </si>
  <si>
    <t>- inicjatywy dla dzieci (w tym budżet partycypacyjny)</t>
  </si>
  <si>
    <t>4-4-3-1</t>
  </si>
  <si>
    <t xml:space="preserve">   - budżet partycypacyjny kl. 0-3</t>
  </si>
  <si>
    <t>4-4-3-2</t>
  </si>
  <si>
    <t>4-4-3-3</t>
  </si>
  <si>
    <t xml:space="preserve">  - pozostałe</t>
  </si>
  <si>
    <t>4.5</t>
  </si>
  <si>
    <t>Pozostałe koszty</t>
  </si>
  <si>
    <t>4.5.1</t>
  </si>
  <si>
    <t>- nagrody, wyróżnienia</t>
  </si>
  <si>
    <t>4.5.2</t>
  </si>
  <si>
    <t>4.5.3</t>
  </si>
  <si>
    <t>- słodycze, gadżety</t>
  </si>
  <si>
    <t>- koszty RR</t>
  </si>
  <si>
    <t>4.6</t>
  </si>
  <si>
    <t>Opłaty bankowe</t>
  </si>
  <si>
    <t>4.6.1</t>
  </si>
  <si>
    <t xml:space="preserve">   - konto Funduszu RR</t>
  </si>
  <si>
    <t>środki w drodze (zaliczki do rozliczenia)</t>
  </si>
  <si>
    <t>IV.</t>
  </si>
  <si>
    <t>WYNIK FINANSOWY (II - III)</t>
  </si>
  <si>
    <t>Przychody z wpłat świetlica</t>
  </si>
  <si>
    <t>Wydatki spożywcze</t>
  </si>
  <si>
    <t>woda mineralna</t>
  </si>
  <si>
    <t>kubki</t>
  </si>
  <si>
    <t>słodycze/przekąski</t>
  </si>
  <si>
    <t>Wydatki związane z działalnością świetlicy</t>
  </si>
  <si>
    <t>4.2.1</t>
  </si>
  <si>
    <t>nagrody w konkursach</t>
  </si>
  <si>
    <t>kultura (teatrzyki, imprezy)</t>
  </si>
  <si>
    <t>kiermasze (bożonarodzeniowy, wielkanocny)</t>
  </si>
  <si>
    <t>4.2.4</t>
  </si>
  <si>
    <t>Wydatki na wyposażenie świetlicy</t>
  </si>
  <si>
    <t xml:space="preserve">gry, filmy, klocki, </t>
  </si>
  <si>
    <t>artykuły plastyczne</t>
  </si>
  <si>
    <t>art. sportowe</t>
  </si>
  <si>
    <t>inne koszty</t>
  </si>
  <si>
    <t xml:space="preserve">   - konto świetlicy</t>
  </si>
  <si>
    <t>rozliczenia w toku</t>
  </si>
  <si>
    <t>WYNIK FINANSOWY (I+II - III)</t>
  </si>
  <si>
    <t>doposażanie sal</t>
  </si>
  <si>
    <t>środki finansowe Funusz Rady Rodziców (stan konta+kasa)</t>
  </si>
  <si>
    <t>środki finansowe Fundusz świetlicy (stan konta+kasa)</t>
  </si>
  <si>
    <t>bieżące potrzeby świetlicy/wyposażenie</t>
  </si>
  <si>
    <t>- imprezy szkolne (w tym bale)</t>
  </si>
  <si>
    <t xml:space="preserve">   - budżet partycypacyjny kl. 4-7</t>
  </si>
  <si>
    <r>
      <rPr>
        <sz val="11"/>
        <color indexed="8"/>
        <rFont val="Calibri"/>
        <family val="2"/>
        <charset val="238"/>
      </rPr>
      <t>PLAN FINANSOWY NA 2021/2022 ROK</t>
    </r>
    <r>
      <rPr>
        <b/>
        <sz val="11"/>
        <color indexed="8"/>
        <rFont val="Calibri"/>
        <family val="2"/>
        <charset val="238"/>
      </rPr>
      <t xml:space="preserve"> 
RADA RODZICÓW </t>
    </r>
  </si>
  <si>
    <t>PLAN FINANSOWY NA 2021/2022 ROK 
ŚWIETLICA</t>
  </si>
  <si>
    <t>środki finansowe nierozliczone w 2020/2021</t>
  </si>
  <si>
    <t>Wykonanie
2020/2021</t>
  </si>
  <si>
    <t>Plan 
2021/2022</t>
  </si>
  <si>
    <t>pomoce naukowe</t>
  </si>
  <si>
    <t>4.4.4</t>
  </si>
  <si>
    <t>- 20% zwrot dla 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</si>
</sst>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12"/>
      <name val="Calibri"/>
      <family val="2"/>
      <charset val="238"/>
    </font>
    <font>
      <b/>
      <sz val="11"/>
      <color rgb="FF0000FF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30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4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4" fontId="10" fillId="0" borderId="1" xfId="0" applyNumberFormat="1" applyFont="1" applyBorder="1"/>
    <xf numFmtId="4" fontId="5" fillId="0" borderId="1" xfId="0" applyNumberFormat="1" applyFont="1" applyBorder="1"/>
    <xf numFmtId="0" fontId="1" fillId="3" borderId="1" xfId="0" applyFont="1" applyFill="1" applyBorder="1"/>
    <xf numFmtId="4" fontId="1" fillId="2" borderId="1" xfId="0" applyNumberFormat="1" applyFont="1" applyFill="1" applyBorder="1"/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/>
    <xf numFmtId="4" fontId="2" fillId="0" borderId="1" xfId="0" applyNumberFormat="1" applyFont="1" applyBorder="1"/>
    <xf numFmtId="4" fontId="1" fillId="0" borderId="2" xfId="0" applyNumberFormat="1" applyFont="1" applyBorder="1"/>
    <xf numFmtId="0" fontId="11" fillId="0" borderId="1" xfId="0" applyFont="1" applyBorder="1"/>
    <xf numFmtId="49" fontId="6" fillId="0" borderId="1" xfId="0" applyNumberFormat="1" applyFont="1" applyBorder="1"/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4" fontId="13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/>
    <xf numFmtId="4" fontId="10" fillId="2" borderId="1" xfId="0" applyNumberFormat="1" applyFont="1" applyFill="1" applyBorder="1"/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4" fontId="1" fillId="2" borderId="2" xfId="0" applyNumberFormat="1" applyFont="1" applyFill="1" applyBorder="1" applyAlignment="1">
      <alignment horizontal="right"/>
    </xf>
    <xf numFmtId="4" fontId="2" fillId="0" borderId="2" xfId="0" applyNumberFormat="1" applyFont="1" applyBorder="1"/>
    <xf numFmtId="0" fontId="17" fillId="0" borderId="0" xfId="0" applyFont="1"/>
    <xf numFmtId="4" fontId="2" fillId="0" borderId="5" xfId="0" applyNumberFormat="1" applyFont="1" applyFill="1" applyBorder="1"/>
    <xf numFmtId="0" fontId="0" fillId="0" borderId="0" xfId="0" applyBorder="1"/>
    <xf numFmtId="0" fontId="18" fillId="0" borderId="0" xfId="0" applyFont="1"/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topLeftCell="A22" workbookViewId="0">
      <selection activeCell="C40" sqref="C40"/>
    </sheetView>
  </sheetViews>
  <sheetFormatPr defaultRowHeight="14.5" outlineLevelRow="1" x14ac:dyDescent="0.35"/>
  <cols>
    <col min="1" max="1" width="11.81640625" customWidth="1"/>
    <col min="2" max="2" width="53.1796875" customWidth="1"/>
    <col min="3" max="3" width="18.81640625" customWidth="1"/>
    <col min="4" max="4" width="18.453125" customWidth="1"/>
    <col min="5" max="5" width="13.453125" customWidth="1"/>
    <col min="6" max="6" width="26" customWidth="1"/>
  </cols>
  <sheetData>
    <row r="1" spans="1:4" ht="30.75" customHeight="1" x14ac:dyDescent="0.35">
      <c r="A1" s="62" t="s">
        <v>114</v>
      </c>
      <c r="B1" s="63"/>
      <c r="C1" s="63"/>
      <c r="D1" s="63"/>
    </row>
    <row r="2" spans="1:4" ht="29" x14ac:dyDescent="0.35">
      <c r="A2" s="1" t="s">
        <v>0</v>
      </c>
      <c r="B2" s="2" t="s">
        <v>1</v>
      </c>
      <c r="C2" s="3" t="s">
        <v>117</v>
      </c>
      <c r="D2" s="3" t="s">
        <v>118</v>
      </c>
    </row>
    <row r="3" spans="1:4" x14ac:dyDescent="0.35">
      <c r="A3" s="5" t="s">
        <v>2</v>
      </c>
      <c r="B3" s="6" t="s">
        <v>3</v>
      </c>
      <c r="C3" s="6" t="s">
        <v>4</v>
      </c>
      <c r="D3" s="6" t="s">
        <v>5</v>
      </c>
    </row>
    <row r="4" spans="1:4" x14ac:dyDescent="0.35">
      <c r="A4" s="7" t="s">
        <v>6</v>
      </c>
      <c r="B4" s="8" t="s">
        <v>7</v>
      </c>
      <c r="C4" s="9">
        <f>SUM(C5:C6)</f>
        <v>25102.240000000002</v>
      </c>
      <c r="D4" s="9">
        <f>SUM(D5:D6)</f>
        <v>31390.16</v>
      </c>
    </row>
    <row r="5" spans="1:4" x14ac:dyDescent="0.35">
      <c r="A5" s="7"/>
      <c r="B5" s="10" t="s">
        <v>116</v>
      </c>
      <c r="C5" s="11">
        <v>0</v>
      </c>
      <c r="D5" s="11">
        <v>1410</v>
      </c>
    </row>
    <row r="6" spans="1:4" x14ac:dyDescent="0.35">
      <c r="A6" s="7"/>
      <c r="B6" s="10" t="s">
        <v>109</v>
      </c>
      <c r="C6" s="11">
        <v>25102.240000000002</v>
      </c>
      <c r="D6" s="11">
        <v>29980.16</v>
      </c>
    </row>
    <row r="7" spans="1:4" x14ac:dyDescent="0.35">
      <c r="A7" s="12" t="s">
        <v>8</v>
      </c>
      <c r="B7" s="13" t="s">
        <v>9</v>
      </c>
      <c r="C7" s="14">
        <f>SUM(C8+C15)</f>
        <v>27102.12</v>
      </c>
      <c r="D7" s="14">
        <f>SUM(D8+D15)</f>
        <v>23000</v>
      </c>
    </row>
    <row r="8" spans="1:4" x14ac:dyDescent="0.35">
      <c r="A8" s="15" t="s">
        <v>2</v>
      </c>
      <c r="B8" s="16" t="s">
        <v>10</v>
      </c>
      <c r="C8" s="17">
        <f>SUM(C9:C12)</f>
        <v>25336.71</v>
      </c>
      <c r="D8" s="17">
        <f>SUM(D9:D12)</f>
        <v>23000</v>
      </c>
    </row>
    <row r="9" spans="1:4" x14ac:dyDescent="0.35">
      <c r="A9" s="18" t="s">
        <v>11</v>
      </c>
      <c r="B9" s="19" t="s">
        <v>12</v>
      </c>
      <c r="C9" s="20">
        <v>23495</v>
      </c>
      <c r="D9" s="21">
        <v>23000</v>
      </c>
    </row>
    <row r="10" spans="1:4" ht="34.5" customHeight="1" x14ac:dyDescent="0.35">
      <c r="A10" s="22" t="s">
        <v>13</v>
      </c>
      <c r="B10" s="23" t="s">
        <v>14</v>
      </c>
      <c r="C10" s="24">
        <v>0</v>
      </c>
      <c r="D10" s="25">
        <v>0</v>
      </c>
    </row>
    <row r="11" spans="1:4" x14ac:dyDescent="0.35">
      <c r="A11" s="18" t="s">
        <v>15</v>
      </c>
      <c r="B11" s="19" t="s">
        <v>16</v>
      </c>
      <c r="C11" s="20">
        <v>0</v>
      </c>
      <c r="D11" s="21">
        <v>0</v>
      </c>
    </row>
    <row r="12" spans="1:4" x14ac:dyDescent="0.35">
      <c r="A12" s="18" t="s">
        <v>17</v>
      </c>
      <c r="B12" s="19" t="s">
        <v>18</v>
      </c>
      <c r="C12" s="26">
        <f t="shared" ref="C12:D12" si="0">SUM(C13:C14)</f>
        <v>1841.71</v>
      </c>
      <c r="D12" s="26">
        <f t="shared" si="0"/>
        <v>0</v>
      </c>
    </row>
    <row r="13" spans="1:4" outlineLevel="1" x14ac:dyDescent="0.35">
      <c r="A13" s="27" t="s">
        <v>19</v>
      </c>
      <c r="B13" s="28" t="s">
        <v>20</v>
      </c>
      <c r="C13" s="29">
        <v>0</v>
      </c>
      <c r="D13" s="9">
        <v>0</v>
      </c>
    </row>
    <row r="14" spans="1:4" outlineLevel="1" x14ac:dyDescent="0.35">
      <c r="A14" s="27" t="s">
        <v>21</v>
      </c>
      <c r="B14" s="28" t="s">
        <v>22</v>
      </c>
      <c r="C14" s="29">
        <v>1841.71</v>
      </c>
      <c r="D14" s="9">
        <v>0</v>
      </c>
    </row>
    <row r="15" spans="1:4" x14ac:dyDescent="0.35">
      <c r="A15" s="15" t="s">
        <v>3</v>
      </c>
      <c r="B15" s="16" t="s">
        <v>23</v>
      </c>
      <c r="C15" s="30">
        <f>SUM(C16:C17)</f>
        <v>1765.41</v>
      </c>
      <c r="D15" s="30">
        <f>SUM(D16:D17)</f>
        <v>0</v>
      </c>
    </row>
    <row r="16" spans="1:4" x14ac:dyDescent="0.35">
      <c r="A16" s="18" t="s">
        <v>24</v>
      </c>
      <c r="B16" s="19" t="s">
        <v>25</v>
      </c>
      <c r="C16" s="21">
        <v>0</v>
      </c>
      <c r="D16" s="21">
        <v>0</v>
      </c>
    </row>
    <row r="17" spans="1:5" x14ac:dyDescent="0.35">
      <c r="A17" s="18" t="s">
        <v>26</v>
      </c>
      <c r="B17" s="19" t="s">
        <v>27</v>
      </c>
      <c r="C17" s="20">
        <v>1765.41</v>
      </c>
      <c r="D17" s="21">
        <v>0</v>
      </c>
    </row>
    <row r="18" spans="1:5" x14ac:dyDescent="0.35">
      <c r="A18" s="12" t="s">
        <v>28</v>
      </c>
      <c r="B18" s="31" t="s">
        <v>29</v>
      </c>
      <c r="C18" s="32">
        <f>SUM(C19)</f>
        <v>20817.79</v>
      </c>
      <c r="D18" s="32">
        <f>SUM(D19)</f>
        <v>48550</v>
      </c>
    </row>
    <row r="19" spans="1:5" x14ac:dyDescent="0.35">
      <c r="A19" s="15" t="s">
        <v>5</v>
      </c>
      <c r="B19" s="16" t="s">
        <v>30</v>
      </c>
      <c r="C19" s="30">
        <f>SUM(C49+C45+C32+C27+C24+C20)</f>
        <v>20817.79</v>
      </c>
      <c r="D19" s="30">
        <f>SUM(D20+D24+D27+D32+D45+D49)</f>
        <v>48550</v>
      </c>
    </row>
    <row r="20" spans="1:5" x14ac:dyDescent="0.35">
      <c r="A20" s="18" t="s">
        <v>31</v>
      </c>
      <c r="B20" s="19" t="s">
        <v>32</v>
      </c>
      <c r="C20" s="20">
        <f>SUM(C21:C23)</f>
        <v>6939.31</v>
      </c>
      <c r="D20" s="20">
        <f>SUM(D21:D23)</f>
        <v>18000</v>
      </c>
    </row>
    <row r="21" spans="1:5" x14ac:dyDescent="0.35">
      <c r="A21" s="33" t="s">
        <v>33</v>
      </c>
      <c r="B21" s="34" t="s">
        <v>34</v>
      </c>
      <c r="C21" s="9">
        <v>0</v>
      </c>
      <c r="D21" s="35">
        <v>2000</v>
      </c>
    </row>
    <row r="22" spans="1:5" x14ac:dyDescent="0.35">
      <c r="A22" s="33" t="s">
        <v>35</v>
      </c>
      <c r="B22" s="34" t="s">
        <v>36</v>
      </c>
      <c r="C22" s="36">
        <v>130</v>
      </c>
      <c r="D22" s="35">
        <v>8000</v>
      </c>
    </row>
    <row r="23" spans="1:5" x14ac:dyDescent="0.35">
      <c r="A23" s="33" t="s">
        <v>37</v>
      </c>
      <c r="B23" s="37" t="s">
        <v>38</v>
      </c>
      <c r="C23" s="9">
        <v>6809.31</v>
      </c>
      <c r="D23" s="35">
        <v>8000</v>
      </c>
      <c r="E23" s="61"/>
    </row>
    <row r="24" spans="1:5" x14ac:dyDescent="0.35">
      <c r="A24" s="18" t="s">
        <v>39</v>
      </c>
      <c r="B24" s="19" t="s">
        <v>40</v>
      </c>
      <c r="C24" s="20">
        <f>SUM(C25:C26)</f>
        <v>1842</v>
      </c>
      <c r="D24" s="20">
        <f>SUM(D25:D26)</f>
        <v>0</v>
      </c>
    </row>
    <row r="25" spans="1:5" x14ac:dyDescent="0.35">
      <c r="A25" s="33" t="s">
        <v>41</v>
      </c>
      <c r="B25" s="34" t="s">
        <v>20</v>
      </c>
      <c r="C25" s="9">
        <v>0</v>
      </c>
      <c r="D25" s="9">
        <v>0</v>
      </c>
    </row>
    <row r="26" spans="1:5" x14ac:dyDescent="0.35">
      <c r="A26" s="33" t="s">
        <v>42</v>
      </c>
      <c r="B26" s="34" t="s">
        <v>43</v>
      </c>
      <c r="C26" s="9">
        <v>1842</v>
      </c>
      <c r="D26" s="9">
        <v>0</v>
      </c>
    </row>
    <row r="27" spans="1:5" x14ac:dyDescent="0.35">
      <c r="A27" s="18" t="s">
        <v>44</v>
      </c>
      <c r="B27" s="38" t="s">
        <v>45</v>
      </c>
      <c r="C27" s="20">
        <f>SUM(C28:C31)</f>
        <v>2011.08</v>
      </c>
      <c r="D27" s="20">
        <f>SUM(D28:D31)</f>
        <v>7000</v>
      </c>
    </row>
    <row r="28" spans="1:5" x14ac:dyDescent="0.35">
      <c r="A28" s="33" t="s">
        <v>46</v>
      </c>
      <c r="B28" s="39" t="s">
        <v>119</v>
      </c>
      <c r="C28" s="35">
        <v>705.78</v>
      </c>
      <c r="D28" s="35">
        <v>2000</v>
      </c>
    </row>
    <row r="29" spans="1:5" x14ac:dyDescent="0.35">
      <c r="A29" s="33" t="s">
        <v>47</v>
      </c>
      <c r="B29" s="34" t="s">
        <v>48</v>
      </c>
      <c r="C29" s="35">
        <v>499.29</v>
      </c>
      <c r="D29" s="35">
        <v>1000</v>
      </c>
    </row>
    <row r="30" spans="1:5" x14ac:dyDescent="0.35">
      <c r="A30" s="33" t="s">
        <v>49</v>
      </c>
      <c r="B30" s="34" t="s">
        <v>108</v>
      </c>
      <c r="C30" s="35">
        <v>0</v>
      </c>
      <c r="D30" s="35">
        <v>1500</v>
      </c>
    </row>
    <row r="31" spans="1:5" x14ac:dyDescent="0.35">
      <c r="A31" s="33" t="s">
        <v>50</v>
      </c>
      <c r="B31" s="34" t="s">
        <v>51</v>
      </c>
      <c r="C31" s="35">
        <v>806.01</v>
      </c>
      <c r="D31" s="35">
        <v>2500</v>
      </c>
    </row>
    <row r="32" spans="1:5" x14ac:dyDescent="0.35">
      <c r="A32" s="18" t="s">
        <v>52</v>
      </c>
      <c r="B32" s="19" t="s">
        <v>53</v>
      </c>
      <c r="C32" s="20">
        <f>SUM(C33+C36+C40)</f>
        <v>1406.4499999999998</v>
      </c>
      <c r="D32" s="20">
        <f>SUM(D33+D36+D40+D44)</f>
        <v>13050</v>
      </c>
    </row>
    <row r="33" spans="1:5" x14ac:dyDescent="0.35">
      <c r="A33" s="40" t="s">
        <v>54</v>
      </c>
      <c r="B33" s="39" t="s">
        <v>112</v>
      </c>
      <c r="C33" s="29">
        <f>SUM(C34:C35)</f>
        <v>0</v>
      </c>
      <c r="D33" s="29">
        <f>SUM(D34:D35)</f>
        <v>3000</v>
      </c>
    </row>
    <row r="34" spans="1:5" outlineLevel="1" x14ac:dyDescent="0.35">
      <c r="A34" s="41" t="s">
        <v>55</v>
      </c>
      <c r="B34" s="42" t="s">
        <v>56</v>
      </c>
      <c r="C34" s="43">
        <v>0</v>
      </c>
      <c r="D34" s="35">
        <v>2000</v>
      </c>
    </row>
    <row r="35" spans="1:5" outlineLevel="1" x14ac:dyDescent="0.35">
      <c r="A35" s="41" t="s">
        <v>57</v>
      </c>
      <c r="B35" s="42" t="s">
        <v>58</v>
      </c>
      <c r="C35" s="43">
        <v>0</v>
      </c>
      <c r="D35" s="35">
        <v>1000</v>
      </c>
    </row>
    <row r="36" spans="1:5" x14ac:dyDescent="0.35">
      <c r="A36" s="33" t="s">
        <v>59</v>
      </c>
      <c r="B36" s="34" t="s">
        <v>60</v>
      </c>
      <c r="C36" s="9">
        <f>SUM(C37:C39)</f>
        <v>1406.4499999999998</v>
      </c>
      <c r="D36" s="9">
        <f>SUM(D37:D39)</f>
        <v>2050</v>
      </c>
    </row>
    <row r="37" spans="1:5" outlineLevel="1" x14ac:dyDescent="0.35">
      <c r="A37" s="44" t="s">
        <v>61</v>
      </c>
      <c r="B37" s="42" t="s">
        <v>62</v>
      </c>
      <c r="C37" s="35">
        <v>227.78</v>
      </c>
      <c r="D37" s="35">
        <v>250</v>
      </c>
    </row>
    <row r="38" spans="1:5" outlineLevel="1" x14ac:dyDescent="0.35">
      <c r="A38" s="44" t="s">
        <v>63</v>
      </c>
      <c r="B38" s="45" t="s">
        <v>64</v>
      </c>
      <c r="C38" s="35">
        <v>682.17</v>
      </c>
      <c r="D38" s="35">
        <v>800</v>
      </c>
    </row>
    <row r="39" spans="1:5" outlineLevel="1" x14ac:dyDescent="0.35">
      <c r="A39" s="44" t="s">
        <v>65</v>
      </c>
      <c r="B39" s="42" t="s">
        <v>66</v>
      </c>
      <c r="C39" s="35">
        <v>496.5</v>
      </c>
      <c r="D39" s="35">
        <v>1000</v>
      </c>
    </row>
    <row r="40" spans="1:5" x14ac:dyDescent="0.35">
      <c r="A40" s="40" t="s">
        <v>67</v>
      </c>
      <c r="B40" s="39" t="s">
        <v>68</v>
      </c>
      <c r="C40" s="9">
        <f>SUM(C41:C43)</f>
        <v>0</v>
      </c>
      <c r="D40" s="9">
        <f>SUM(D41:D43)</f>
        <v>5000</v>
      </c>
    </row>
    <row r="41" spans="1:5" outlineLevel="1" x14ac:dyDescent="0.35">
      <c r="A41" s="44" t="s">
        <v>69</v>
      </c>
      <c r="B41" s="42" t="s">
        <v>70</v>
      </c>
      <c r="C41" s="43">
        <v>0</v>
      </c>
      <c r="D41" s="35">
        <v>2000</v>
      </c>
      <c r="E41" s="58"/>
    </row>
    <row r="42" spans="1:5" outlineLevel="1" x14ac:dyDescent="0.35">
      <c r="A42" s="44" t="s">
        <v>71</v>
      </c>
      <c r="B42" s="42" t="s">
        <v>113</v>
      </c>
      <c r="C42" s="43">
        <v>0</v>
      </c>
      <c r="D42" s="35">
        <v>2000</v>
      </c>
      <c r="E42" s="58"/>
    </row>
    <row r="43" spans="1:5" outlineLevel="1" x14ac:dyDescent="0.35">
      <c r="A43" s="44" t="s">
        <v>72</v>
      </c>
      <c r="B43" s="42" t="s">
        <v>73</v>
      </c>
      <c r="C43" s="43">
        <v>0</v>
      </c>
      <c r="D43" s="35">
        <v>1000</v>
      </c>
    </row>
    <row r="44" spans="1:5" outlineLevel="1" x14ac:dyDescent="0.35">
      <c r="A44" s="40" t="s">
        <v>120</v>
      </c>
      <c r="B44" s="39" t="s">
        <v>121</v>
      </c>
      <c r="C44" s="29">
        <v>0</v>
      </c>
      <c r="D44" s="9">
        <v>3000</v>
      </c>
    </row>
    <row r="45" spans="1:5" x14ac:dyDescent="0.35">
      <c r="A45" s="18" t="s">
        <v>74</v>
      </c>
      <c r="B45" s="38" t="s">
        <v>75</v>
      </c>
      <c r="C45" s="20">
        <f>SUM(C46:C48)</f>
        <v>7703.55</v>
      </c>
      <c r="D45" s="20">
        <f>SUM(D46:D47)</f>
        <v>9500</v>
      </c>
    </row>
    <row r="46" spans="1:5" x14ac:dyDescent="0.35">
      <c r="A46" s="40" t="s">
        <v>76</v>
      </c>
      <c r="B46" s="39" t="s">
        <v>77</v>
      </c>
      <c r="C46" s="43">
        <v>7547.13</v>
      </c>
      <c r="D46" s="43">
        <v>9000</v>
      </c>
    </row>
    <row r="47" spans="1:5" x14ac:dyDescent="0.35">
      <c r="A47" s="40" t="s">
        <v>78</v>
      </c>
      <c r="B47" s="39" t="s">
        <v>80</v>
      </c>
      <c r="C47" s="35">
        <v>126.42</v>
      </c>
      <c r="D47" s="35">
        <v>500</v>
      </c>
    </row>
    <row r="48" spans="1:5" x14ac:dyDescent="0.35">
      <c r="A48" s="40" t="s">
        <v>79</v>
      </c>
      <c r="B48" s="39" t="s">
        <v>81</v>
      </c>
      <c r="C48" s="35">
        <v>30</v>
      </c>
      <c r="D48" s="35">
        <v>250</v>
      </c>
    </row>
    <row r="49" spans="1:4" x14ac:dyDescent="0.35">
      <c r="A49" s="18" t="s">
        <v>82</v>
      </c>
      <c r="B49" s="38" t="s">
        <v>83</v>
      </c>
      <c r="C49" s="20">
        <f>SUM(C50:C50)</f>
        <v>915.4</v>
      </c>
      <c r="D49" s="20">
        <f>SUM(D50:D50)</f>
        <v>1000</v>
      </c>
    </row>
    <row r="50" spans="1:4" x14ac:dyDescent="0.35">
      <c r="A50" s="46" t="s">
        <v>84</v>
      </c>
      <c r="B50" s="39" t="s">
        <v>85</v>
      </c>
      <c r="C50" s="43">
        <v>915.4</v>
      </c>
      <c r="D50" s="43">
        <v>1000</v>
      </c>
    </row>
    <row r="51" spans="1:4" x14ac:dyDescent="0.35">
      <c r="A51" s="47"/>
      <c r="B51" s="48" t="s">
        <v>86</v>
      </c>
      <c r="C51" s="35">
        <v>1410</v>
      </c>
      <c r="D51" s="35"/>
    </row>
    <row r="52" spans="1:4" x14ac:dyDescent="0.35">
      <c r="A52" s="49" t="s">
        <v>87</v>
      </c>
      <c r="B52" s="50" t="s">
        <v>88</v>
      </c>
      <c r="C52" s="51">
        <f>SUM(C4+C7-C18-C51)</f>
        <v>29976.57</v>
      </c>
      <c r="D52" s="51">
        <f>SUM(D4+D7-D18-D51)</f>
        <v>5840.1600000000035</v>
      </c>
    </row>
    <row r="54" spans="1:4" ht="29.25" customHeight="1" x14ac:dyDescent="0.35">
      <c r="A54" s="64" t="s">
        <v>115</v>
      </c>
      <c r="B54" s="65"/>
      <c r="C54" s="65"/>
      <c r="D54" s="65"/>
    </row>
    <row r="55" spans="1:4" ht="29" x14ac:dyDescent="0.35">
      <c r="A55" s="1" t="s">
        <v>0</v>
      </c>
      <c r="B55" s="2" t="s">
        <v>1</v>
      </c>
      <c r="C55" s="3" t="s">
        <v>117</v>
      </c>
      <c r="D55" s="4" t="s">
        <v>118</v>
      </c>
    </row>
    <row r="56" spans="1:4" x14ac:dyDescent="0.35">
      <c r="A56" s="52" t="s">
        <v>2</v>
      </c>
      <c r="B56" s="53" t="s">
        <v>3</v>
      </c>
      <c r="C56" s="53" t="s">
        <v>4</v>
      </c>
      <c r="D56" s="53" t="s">
        <v>5</v>
      </c>
    </row>
    <row r="57" spans="1:4" x14ac:dyDescent="0.35">
      <c r="A57" s="7" t="s">
        <v>6</v>
      </c>
      <c r="B57" s="8" t="s">
        <v>7</v>
      </c>
      <c r="C57" s="9">
        <f>SUM(C58:C59)</f>
        <v>25742.58</v>
      </c>
      <c r="D57" s="9">
        <f>SUM(D58:D59)</f>
        <v>33566.71</v>
      </c>
    </row>
    <row r="58" spans="1:4" x14ac:dyDescent="0.35">
      <c r="A58" s="10"/>
      <c r="B58" s="10" t="s">
        <v>116</v>
      </c>
      <c r="C58" s="11">
        <v>519</v>
      </c>
      <c r="D58" s="11">
        <v>958.8</v>
      </c>
    </row>
    <row r="59" spans="1:4" x14ac:dyDescent="0.35">
      <c r="A59" s="7"/>
      <c r="B59" s="10" t="s">
        <v>110</v>
      </c>
      <c r="C59" s="11">
        <v>25223.58</v>
      </c>
      <c r="D59" s="11">
        <v>32607.91</v>
      </c>
    </row>
    <row r="60" spans="1:4" x14ac:dyDescent="0.35">
      <c r="A60" s="54" t="s">
        <v>8</v>
      </c>
      <c r="B60" s="55" t="s">
        <v>9</v>
      </c>
      <c r="C60" s="56">
        <f>SUM(C61:C62)</f>
        <v>12405.13</v>
      </c>
      <c r="D60" s="56">
        <f>SUM(D61:D62)</f>
        <v>13000</v>
      </c>
    </row>
    <row r="61" spans="1:4" x14ac:dyDescent="0.35">
      <c r="A61" s="15" t="s">
        <v>2</v>
      </c>
      <c r="B61" s="16" t="s">
        <v>89</v>
      </c>
      <c r="C61" s="17">
        <v>12405</v>
      </c>
      <c r="D61" s="17">
        <v>13000</v>
      </c>
    </row>
    <row r="62" spans="1:4" x14ac:dyDescent="0.35">
      <c r="A62" s="15" t="s">
        <v>3</v>
      </c>
      <c r="B62" s="16" t="s">
        <v>23</v>
      </c>
      <c r="C62" s="30">
        <f>SUM(C63:C64)</f>
        <v>0.13</v>
      </c>
      <c r="D62" s="30">
        <f>SUM(D63:D64)</f>
        <v>0</v>
      </c>
    </row>
    <row r="63" spans="1:4" x14ac:dyDescent="0.35">
      <c r="A63" s="18" t="s">
        <v>24</v>
      </c>
      <c r="B63" s="19" t="s">
        <v>25</v>
      </c>
      <c r="C63" s="21">
        <v>0</v>
      </c>
      <c r="D63" s="21">
        <v>0</v>
      </c>
    </row>
    <row r="64" spans="1:4" x14ac:dyDescent="0.35">
      <c r="A64" s="18" t="s">
        <v>26</v>
      </c>
      <c r="B64" s="19" t="s">
        <v>27</v>
      </c>
      <c r="C64" s="20">
        <v>0.13</v>
      </c>
      <c r="D64" s="21">
        <v>0</v>
      </c>
    </row>
    <row r="65" spans="1:8" x14ac:dyDescent="0.35">
      <c r="A65" s="12" t="s">
        <v>28</v>
      </c>
      <c r="B65" s="31" t="s">
        <v>29</v>
      </c>
      <c r="C65" s="32">
        <f>SUM(C66)</f>
        <v>4580.21</v>
      </c>
      <c r="D65" s="32">
        <f>SUM(D66)</f>
        <v>21550</v>
      </c>
    </row>
    <row r="66" spans="1:8" x14ac:dyDescent="0.35">
      <c r="A66" s="15" t="s">
        <v>5</v>
      </c>
      <c r="B66" s="16" t="s">
        <v>30</v>
      </c>
      <c r="C66" s="30">
        <f>SUM(C84+C81+C76+C71+C67)</f>
        <v>4580.21</v>
      </c>
      <c r="D66" s="30">
        <f>SUM(D84+D81+D76+D71+D67)</f>
        <v>21550</v>
      </c>
    </row>
    <row r="67" spans="1:8" x14ac:dyDescent="0.35">
      <c r="A67" s="18" t="s">
        <v>31</v>
      </c>
      <c r="B67" s="19" t="s">
        <v>90</v>
      </c>
      <c r="C67" s="20">
        <f>SUM(C68:C70)</f>
        <v>561.27</v>
      </c>
      <c r="D67" s="20">
        <f>SUM(D68:D70)</f>
        <v>2000</v>
      </c>
    </row>
    <row r="68" spans="1:8" outlineLevel="1" x14ac:dyDescent="0.35">
      <c r="A68" s="33" t="s">
        <v>33</v>
      </c>
      <c r="B68" s="34" t="s">
        <v>91</v>
      </c>
      <c r="C68" s="35">
        <v>561.27</v>
      </c>
      <c r="D68" s="35">
        <v>1000</v>
      </c>
    </row>
    <row r="69" spans="1:8" outlineLevel="1" x14ac:dyDescent="0.35">
      <c r="A69" s="33" t="s">
        <v>35</v>
      </c>
      <c r="B69" s="34" t="s">
        <v>92</v>
      </c>
      <c r="C69" s="57">
        <v>0</v>
      </c>
      <c r="D69" s="35">
        <v>500</v>
      </c>
    </row>
    <row r="70" spans="1:8" outlineLevel="1" x14ac:dyDescent="0.35">
      <c r="A70" s="33" t="s">
        <v>37</v>
      </c>
      <c r="B70" s="37" t="s">
        <v>93</v>
      </c>
      <c r="C70" s="35">
        <v>0</v>
      </c>
      <c r="D70" s="35">
        <v>500</v>
      </c>
    </row>
    <row r="71" spans="1:8" x14ac:dyDescent="0.35">
      <c r="A71" s="18" t="s">
        <v>39</v>
      </c>
      <c r="B71" s="19" t="s">
        <v>94</v>
      </c>
      <c r="C71" s="20">
        <f>SUM(C72:C75)</f>
        <v>0</v>
      </c>
      <c r="D71" s="20">
        <f>SUM(D72+D73+D75)</f>
        <v>4000</v>
      </c>
    </row>
    <row r="72" spans="1:8" outlineLevel="1" x14ac:dyDescent="0.35">
      <c r="A72" s="33" t="s">
        <v>95</v>
      </c>
      <c r="B72" s="34" t="s">
        <v>96</v>
      </c>
      <c r="C72" s="35">
        <v>0</v>
      </c>
      <c r="D72" s="35">
        <v>1500</v>
      </c>
    </row>
    <row r="73" spans="1:8" outlineLevel="1" x14ac:dyDescent="0.35">
      <c r="A73" s="33" t="s">
        <v>41</v>
      </c>
      <c r="B73" s="34" t="s">
        <v>97</v>
      </c>
      <c r="C73" s="35">
        <v>0</v>
      </c>
      <c r="D73" s="35">
        <v>1000</v>
      </c>
    </row>
    <row r="74" spans="1:8" outlineLevel="1" x14ac:dyDescent="0.35">
      <c r="A74" s="33" t="s">
        <v>42</v>
      </c>
      <c r="B74" s="34" t="s">
        <v>98</v>
      </c>
      <c r="C74" s="35">
        <v>0</v>
      </c>
      <c r="D74" s="35">
        <v>1500</v>
      </c>
    </row>
    <row r="75" spans="1:8" outlineLevel="1" x14ac:dyDescent="0.35">
      <c r="A75" s="33" t="s">
        <v>99</v>
      </c>
      <c r="B75" s="34" t="s">
        <v>43</v>
      </c>
      <c r="C75" s="35">
        <v>0</v>
      </c>
      <c r="D75" s="35">
        <v>1500</v>
      </c>
      <c r="E75" s="61"/>
      <c r="F75" s="61"/>
      <c r="G75" s="61"/>
      <c r="H75" s="61"/>
    </row>
    <row r="76" spans="1:8" x14ac:dyDescent="0.35">
      <c r="A76" s="18" t="s">
        <v>44</v>
      </c>
      <c r="B76" s="38" t="s">
        <v>100</v>
      </c>
      <c r="C76" s="20">
        <f>SUM(C77:C80)</f>
        <v>4005.94</v>
      </c>
      <c r="D76" s="20">
        <f>SUM(D77:D80)</f>
        <v>12500</v>
      </c>
    </row>
    <row r="77" spans="1:8" outlineLevel="1" x14ac:dyDescent="0.35">
      <c r="A77" s="33" t="s">
        <v>46</v>
      </c>
      <c r="B77" s="39" t="s">
        <v>101</v>
      </c>
      <c r="C77" s="35">
        <v>848.11</v>
      </c>
      <c r="D77" s="35">
        <v>3500</v>
      </c>
    </row>
    <row r="78" spans="1:8" outlineLevel="1" x14ac:dyDescent="0.35">
      <c r="A78" s="33" t="s">
        <v>47</v>
      </c>
      <c r="B78" s="34" t="s">
        <v>102</v>
      </c>
      <c r="C78" s="35">
        <v>1806.73</v>
      </c>
      <c r="D78" s="35">
        <v>2500</v>
      </c>
    </row>
    <row r="79" spans="1:8" outlineLevel="1" x14ac:dyDescent="0.35">
      <c r="A79" s="33" t="s">
        <v>49</v>
      </c>
      <c r="B79" s="34" t="s">
        <v>103</v>
      </c>
      <c r="C79" s="35">
        <v>335.16</v>
      </c>
      <c r="D79" s="35">
        <v>2000</v>
      </c>
    </row>
    <row r="80" spans="1:8" outlineLevel="1" x14ac:dyDescent="0.35">
      <c r="A80" s="33" t="s">
        <v>50</v>
      </c>
      <c r="B80" s="34" t="s">
        <v>51</v>
      </c>
      <c r="C80" s="35">
        <v>1015.94</v>
      </c>
      <c r="D80" s="35">
        <v>4500</v>
      </c>
      <c r="E80" s="59"/>
      <c r="F80" s="60"/>
    </row>
    <row r="81" spans="1:4" x14ac:dyDescent="0.35">
      <c r="A81" s="18" t="s">
        <v>52</v>
      </c>
      <c r="B81" s="38" t="s">
        <v>75</v>
      </c>
      <c r="C81" s="20">
        <f>SUM(C82:C83)</f>
        <v>0</v>
      </c>
      <c r="D81" s="20">
        <f>SUM(D82:D83)</f>
        <v>3000</v>
      </c>
    </row>
    <row r="82" spans="1:4" outlineLevel="1" x14ac:dyDescent="0.35">
      <c r="A82" s="40" t="s">
        <v>76</v>
      </c>
      <c r="B82" s="39" t="s">
        <v>111</v>
      </c>
      <c r="C82" s="43">
        <v>0</v>
      </c>
      <c r="D82" s="43">
        <v>2000</v>
      </c>
    </row>
    <row r="83" spans="1:4" outlineLevel="1" x14ac:dyDescent="0.35">
      <c r="A83" s="40" t="s">
        <v>78</v>
      </c>
      <c r="B83" s="34" t="s">
        <v>104</v>
      </c>
      <c r="C83" s="35">
        <v>0</v>
      </c>
      <c r="D83" s="35">
        <v>1000</v>
      </c>
    </row>
    <row r="84" spans="1:4" x14ac:dyDescent="0.35">
      <c r="A84" s="18" t="s">
        <v>82</v>
      </c>
      <c r="B84" s="38" t="s">
        <v>83</v>
      </c>
      <c r="C84" s="20">
        <f>SUM(C85:C85)</f>
        <v>13</v>
      </c>
      <c r="D84" s="20">
        <f>SUM(D85:D85)</f>
        <v>50</v>
      </c>
    </row>
    <row r="85" spans="1:4" outlineLevel="1" x14ac:dyDescent="0.35">
      <c r="A85" s="46" t="s">
        <v>84</v>
      </c>
      <c r="B85" s="39" t="s">
        <v>105</v>
      </c>
      <c r="C85" s="43">
        <v>13</v>
      </c>
      <c r="D85" s="43">
        <v>50</v>
      </c>
    </row>
    <row r="86" spans="1:4" x14ac:dyDescent="0.35">
      <c r="A86" s="47"/>
      <c r="B86" s="48" t="s">
        <v>106</v>
      </c>
      <c r="C86" s="35">
        <v>958.8</v>
      </c>
      <c r="D86" s="35"/>
    </row>
    <row r="87" spans="1:4" x14ac:dyDescent="0.35">
      <c r="A87" s="49" t="s">
        <v>87</v>
      </c>
      <c r="B87" s="50" t="s">
        <v>107</v>
      </c>
      <c r="C87" s="51">
        <f>SUM(C57+C60-C65-C86)</f>
        <v>32608.7</v>
      </c>
      <c r="D87" s="51">
        <f>SUM(D57+D60-D65-D86)</f>
        <v>25016.71</v>
      </c>
    </row>
  </sheetData>
  <mergeCells count="2">
    <mergeCell ref="A1:D1"/>
    <mergeCell ref="A54:D54"/>
  </mergeCells>
  <phoneticPr fontId="16" type="noConversion"/>
  <pageMargins left="0.23622047244094491" right="0.23622047244094491" top="0.35433070866141736" bottom="0.35433070866141736" header="0.31496062992125984" footer="0.31496062992125984"/>
  <pageSetup paperSize="9" scale="98" fitToHeight="0" orientation="portrait" horizontalDpi="1200" verticalDpi="1200" r:id="rId1"/>
  <ignoredErrors>
    <ignoredError sqref="D45 C40:D40" formulaRange="1"/>
    <ignoredError sqref="A13:A5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7C08D27C09C34297DB658174240122" ma:contentTypeVersion="15" ma:contentTypeDescription="Utwórz nowy dokument." ma:contentTypeScope="" ma:versionID="4d5da98059d787f795163994dd0e7672">
  <xsd:schema xmlns:xsd="http://www.w3.org/2001/XMLSchema" xmlns:xs="http://www.w3.org/2001/XMLSchema" xmlns:p="http://schemas.microsoft.com/office/2006/metadata/properties" xmlns:ns1="http://schemas.microsoft.com/sharepoint/v3" xmlns:ns3="b66bf1b7-82be-488e-816e-b235b022b54a" xmlns:ns4="2b30020a-a5f2-4974-9e2d-59c9b0b9308e" targetNamespace="http://schemas.microsoft.com/office/2006/metadata/properties" ma:root="true" ma:fieldsID="df4641ba9292cc127eef870e877c20f8" ns1:_="" ns3:_="" ns4:_="">
    <xsd:import namespace="http://schemas.microsoft.com/sharepoint/v3"/>
    <xsd:import namespace="b66bf1b7-82be-488e-816e-b235b022b54a"/>
    <xsd:import namespace="2b30020a-a5f2-4974-9e2d-59c9b0b930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bf1b7-82be-488e-816e-b235b022b5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0020a-a5f2-4974-9e2d-59c9b0b93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2DC6D-7E75-40D4-A1C7-E68EF7142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6bf1b7-82be-488e-816e-b235b022b54a"/>
    <ds:schemaRef ds:uri="2b30020a-a5f2-4974-9e2d-59c9b0b93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BBFA61-CE15-46D7-A4CE-EAF2224E9DB1}">
  <ds:schemaRefs>
    <ds:schemaRef ds:uri="2b30020a-a5f2-4974-9e2d-59c9b0b9308e"/>
    <ds:schemaRef ds:uri="http://schemas.microsoft.com/sharepoint/v3"/>
    <ds:schemaRef ds:uri="http://purl.org/dc/terms/"/>
    <ds:schemaRef ds:uri="b66bf1b7-82be-488e-816e-b235b022b54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BE2B56-FE7B-4478-8B57-A64B0E228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26.10.2021</vt:lpstr>
      <vt:lpstr>'26.10.2021'!Obszar_wydruku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skosnik</dc:creator>
  <cp:lastModifiedBy>Milewska Maja</cp:lastModifiedBy>
  <cp:lastPrinted>2021-10-26T12:24:17Z</cp:lastPrinted>
  <dcterms:created xsi:type="dcterms:W3CDTF">2018-10-24T09:09:24Z</dcterms:created>
  <dcterms:modified xsi:type="dcterms:W3CDTF">2021-11-03T11:32:19Z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0x010100E07C08D27C09C34297DB658174240122</vt:lpwstr>
  </property>
</Properties>
</file>